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ln-my.sharepoint.com/personal/rpeute_tln_nl/Documents/Excel tools/"/>
    </mc:Choice>
  </mc:AlternateContent>
  <xr:revisionPtr revIDLastSave="1755" documentId="8_{DEEBE569-FCB5-4E6D-AC6D-E6F3A27E5AA8}" xr6:coauthVersionLast="44" xr6:coauthVersionMax="45" xr10:uidLastSave="{BAF25639-3BC6-47BE-9152-440655B2E9AA}"/>
  <bookViews>
    <workbookView xWindow="-108" yWindow="-108" windowWidth="23256" windowHeight="12576" xr2:uid="{FFB82EFE-D181-40CD-97B2-A73D38BC2C21}"/>
  </bookViews>
  <sheets>
    <sheet name="Blad1" sheetId="1" r:id="rId1"/>
  </sheets>
  <definedNames>
    <definedName name="_xlnm.Print_Area" localSheetId="0">Blad1!$A$1:$P$57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G27" i="1"/>
  <c r="I25" i="1" l="1"/>
  <c r="G25" i="1"/>
  <c r="I11" i="1" l="1"/>
  <c r="G11" i="1"/>
  <c r="I13" i="1" l="1"/>
  <c r="I29" i="1" s="1"/>
  <c r="I31" i="1" s="1"/>
  <c r="G13" i="1"/>
  <c r="G29" i="1" s="1"/>
  <c r="G31" i="1" s="1"/>
  <c r="G15" i="1" l="1"/>
  <c r="G33" i="1" s="1"/>
  <c r="I15" i="1"/>
  <c r="I33" i="1" s="1"/>
  <c r="K35" i="1" l="1"/>
  <c r="I35" i="1"/>
  <c r="A35" i="1"/>
  <c r="G35" i="1"/>
</calcChain>
</file>

<file path=xl/sharedStrings.xml><?xml version="1.0" encoding="utf-8"?>
<sst xmlns="http://schemas.openxmlformats.org/spreadsheetml/2006/main" count="49" uniqueCount="33">
  <si>
    <t>Berekenen voorschot subsidie NOW regeling</t>
  </si>
  <si>
    <r>
      <t xml:space="preserve">Alleen de </t>
    </r>
    <r>
      <rPr>
        <i/>
        <sz val="11"/>
        <color theme="5"/>
        <rFont val="Arial"/>
        <family val="2"/>
      </rPr>
      <t>oranje</t>
    </r>
    <r>
      <rPr>
        <i/>
        <sz val="11"/>
        <color theme="1"/>
        <rFont val="Arial"/>
        <family val="2"/>
      </rPr>
      <t xml:space="preserve"> cellen invullen. </t>
    </r>
  </si>
  <si>
    <t>Per maand</t>
  </si>
  <si>
    <t>Per 4 weken</t>
  </si>
  <si>
    <r>
      <t xml:space="preserve">Verwachte omzetdaling in %
</t>
    </r>
    <r>
      <rPr>
        <i/>
        <sz val="9"/>
        <color theme="5" tint="-0.249977111117893"/>
        <rFont val="Arial"/>
        <family val="2"/>
      </rPr>
      <t>Hulp nodig? Zie: https://www.rekenhulpomzetverlies.nl/</t>
    </r>
  </si>
  <si>
    <t>Loonsom januari 2020 x 3</t>
  </si>
  <si>
    <t>Loonsom 1e 4 weken van 2020 x 3</t>
  </si>
  <si>
    <t>Totale loonsom 3 maanden</t>
  </si>
  <si>
    <t>Totale loonsom 1e 4 weken x 3 plus opslag 8,33%</t>
  </si>
  <si>
    <t>Totale berekende subsidiebedrag</t>
  </si>
  <si>
    <t>Voorschot 80%</t>
  </si>
  <si>
    <t>Loonsom periode maart - mei 2020 (min betaald vakantiegeld)</t>
  </si>
  <si>
    <t>Loonsom in 3e t/m 5e aangiftetijdvak 2020 (min betaald vakantiegeld)</t>
  </si>
  <si>
    <t>Lagere loonsom heeft gevolgen voor de subsidie! Schat deze nu al in.</t>
  </si>
  <si>
    <t>In periode 18 maart - 31 mei 2020 ontslagvergunning ingediend op economische grond?        Ja / Nee</t>
  </si>
  <si>
    <t>nee</t>
  </si>
  <si>
    <t>Indien 'nee', niets invullen. Indien 'Ja', maandloon januari 2020 x 3 van de werknemer(s) waarvoor ontslag is ingediend</t>
  </si>
  <si>
    <t xml:space="preserve">Indien 'nee', niets invullen. Indien 'Ja', loon over 1e periode van 4 weken in 2020 x 3 van de werknemer(s) waarvoor ontslag is ingediend. </t>
  </si>
  <si>
    <t>Correctie loonsom werknemer(s) waarvoor ontslag is ingediend verhoogd met opslagen</t>
  </si>
  <si>
    <t>Correctie i.v.m. lagere loonsom maart t/m mei 2020</t>
  </si>
  <si>
    <t>Correctie i.v.m. lagere loonsom 3e t/m 5e aangiftetijdvak 2020</t>
  </si>
  <si>
    <t>Subsidie</t>
  </si>
  <si>
    <t>Subsidie - correctie</t>
  </si>
  <si>
    <t>Betaald voorschot</t>
  </si>
  <si>
    <t>Enkele vaste gegevens</t>
  </si>
  <si>
    <t>Opslag loonsom op economische grond ontslagen werknemers</t>
  </si>
  <si>
    <t>Bij betaling per 4 weken opslag 8,33%</t>
  </si>
  <si>
    <t>Vaste opslag voor vakantiegeld en werkgeverspremies 30%</t>
  </si>
  <si>
    <t>Subsidiehoogte 90%</t>
  </si>
  <si>
    <t>Voorschot</t>
  </si>
  <si>
    <t>Disclaimer</t>
  </si>
  <si>
    <t xml:space="preserve">Het programma is met de grootste zorgvuldigheid opgesteld en aansluitend getest. TLN aanvaardt geen enkele aansprakelijkheid voor directe of indirecte schade </t>
  </si>
  <si>
    <t xml:space="preserve">die voortvloeit uit eventuele fouten of onvolkomenheden door eventueel niet goed functioneren van het programma of het gebruik ervan.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</si>
</sst>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0.0"/>
    <numFmt numFmtId="166" formatCode="0.0000"/>
    <numFmt numFmtId="167" formatCode="&quot;€&quot;\ #,##0.00;[Red]&quot;€&quot;\ #,##0.00"/>
  </numFmts>
  <fonts count="22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5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i/>
      <sz val="9"/>
      <color theme="5" tint="-0.249977111117893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0">
    <xf numFmtId="0" fontId="0" fillId="0" borderId="0" xfId="0"/>
    <xf numFmtId="0" fontId="6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0" xfId="0" applyFont="1" applyBorder="1"/>
    <xf numFmtId="165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2" xfId="0" applyFont="1" applyBorder="1"/>
    <xf numFmtId="9" fontId="14" fillId="0" borderId="2" xfId="0" applyNumberFormat="1" applyFont="1" applyBorder="1" applyAlignment="1">
      <alignment horizontal="center"/>
    </xf>
    <xf numFmtId="0" fontId="0" fillId="0" borderId="0" xfId="0" applyFill="1" applyAlignment="1">
      <alignment vertical="center"/>
    </xf>
    <xf numFmtId="2" fontId="0" fillId="0" borderId="0" xfId="0" applyNumberFormat="1"/>
    <xf numFmtId="0" fontId="16" fillId="0" borderId="0" xfId="0" applyFont="1" applyFill="1" applyAlignment="1">
      <alignment vertical="center"/>
    </xf>
    <xf numFmtId="0" fontId="16" fillId="0" borderId="0" xfId="0" applyFont="1"/>
    <xf numFmtId="166" fontId="14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right" vertical="center"/>
    </xf>
    <xf numFmtId="0" fontId="0" fillId="0" borderId="0" xfId="0" applyBorder="1"/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5" fillId="0" borderId="0" xfId="0" applyFont="1" applyBorder="1"/>
    <xf numFmtId="164" fontId="16" fillId="0" borderId="0" xfId="0" applyNumberFormat="1" applyFont="1"/>
    <xf numFmtId="164" fontId="0" fillId="0" borderId="0" xfId="0" applyNumberFormat="1"/>
    <xf numFmtId="167" fontId="0" fillId="0" borderId="0" xfId="0" applyNumberFormat="1" applyAlignment="1">
      <alignment horizontal="center"/>
    </xf>
    <xf numFmtId="0" fontId="16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/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164" fontId="21" fillId="4" borderId="10" xfId="0" applyNumberFormat="1" applyFont="1" applyFill="1" applyBorder="1" applyAlignment="1">
      <alignment horizontal="center" vertical="center"/>
    </xf>
    <xf numFmtId="164" fontId="21" fillId="4" borderId="10" xfId="0" applyNumberFormat="1" applyFont="1" applyFill="1" applyBorder="1" applyAlignment="1">
      <alignment horizontal="center"/>
    </xf>
    <xf numFmtId="167" fontId="15" fillId="3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4" fillId="0" borderId="6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 vertical="center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6" fillId="0" borderId="0" xfId="0" applyFont="1" applyBorder="1" applyAlignment="1"/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1" fillId="3" borderId="6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4" fillId="0" borderId="8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9" fontId="1" fillId="2" borderId="1" xfId="1" applyNumberFormat="1" applyAlignment="1" applyProtection="1">
      <alignment horizontal="center" vertical="center"/>
      <protection locked="0" hidden="1"/>
    </xf>
    <xf numFmtId="164" fontId="1" fillId="2" borderId="11" xfId="1" applyNumberFormat="1" applyBorder="1" applyAlignment="1" applyProtection="1">
      <alignment horizontal="center" vertical="center"/>
      <protection locked="0" hidden="1"/>
    </xf>
    <xf numFmtId="164" fontId="1" fillId="2" borderId="1" xfId="1" applyNumberFormat="1" applyAlignment="1" applyProtection="1">
      <alignment horizontal="center" vertical="center"/>
      <protection locked="0" hidden="1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" fillId="2" borderId="1" xfId="1" applyAlignment="1" applyProtection="1">
      <alignment horizontal="center" vertical="center"/>
      <protection locked="0" hidden="1"/>
    </xf>
  </cellXfs>
  <cellStyles count="2">
    <cellStyle name="Invoer" xfId="1" builtinId="20"/>
    <cellStyle name="Standa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152400</xdr:rowOff>
    </xdr:from>
    <xdr:to>
      <xdr:col>2</xdr:col>
      <xdr:colOff>274320</xdr:colOff>
      <xdr:row>4</xdr:row>
      <xdr:rowOff>53340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6073CA-5DB6-41EB-8E0B-9B07D94E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0"/>
          <a:ext cx="12192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52</xdr:row>
      <xdr:rowOff>129540</xdr:rowOff>
    </xdr:from>
    <xdr:to>
      <xdr:col>8</xdr:col>
      <xdr:colOff>838200</xdr:colOff>
      <xdr:row>57</xdr:row>
      <xdr:rowOff>15239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9CC667-6AF4-4C35-9A1C-F04D539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279380"/>
          <a:ext cx="12192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449-3B38-4B8C-9BE8-9AEA4AAE5E31}">
  <sheetPr>
    <pageSetUpPr fitToPage="1"/>
  </sheetPr>
  <dimension ref="A1:R52"/>
  <sheetViews>
    <sheetView showGridLines="0" tabSelected="1" zoomScaleNormal="100" workbookViewId="0">
      <selection activeCell="I10" sqref="I10"/>
    </sheetView>
  </sheetViews>
  <sheetFormatPr defaultRowHeight="13.8" x14ac:dyDescent="0.25"/>
  <cols>
    <col min="1" max="1" width="9.3984375" bestFit="1" customWidth="1"/>
    <col min="2" max="2" width="14.59765625" customWidth="1"/>
    <col min="3" max="3" width="14.69921875" customWidth="1"/>
    <col min="4" max="5" width="6.69921875" customWidth="1"/>
    <col min="6" max="6" width="3.09765625" customWidth="1"/>
    <col min="7" max="7" width="13.69921875" customWidth="1"/>
    <col min="8" max="8" width="4.19921875" customWidth="1"/>
    <col min="9" max="9" width="13.69921875" customWidth="1"/>
    <col min="10" max="10" width="2.8984375" customWidth="1"/>
    <col min="13" max="13" width="11.19921875" bestFit="1" customWidth="1"/>
    <col min="17" max="17" width="13.69921875" customWidth="1"/>
  </cols>
  <sheetData>
    <row r="1" spans="1:17" ht="25.95" customHeight="1" x14ac:dyDescent="0.25">
      <c r="C1" s="54" t="s">
        <v>0</v>
      </c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7" ht="14.4" customHeight="1" x14ac:dyDescent="0.3">
      <c r="C2" s="55" t="s"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</row>
    <row r="6" spans="1:17" x14ac:dyDescent="0.25">
      <c r="G6" s="7" t="s">
        <v>2</v>
      </c>
      <c r="I6" s="7" t="s">
        <v>3</v>
      </c>
    </row>
    <row r="8" spans="1:17" ht="27.6" customHeight="1" x14ac:dyDescent="0.25">
      <c r="A8" s="64" t="s">
        <v>4</v>
      </c>
      <c r="B8" s="64"/>
      <c r="C8" s="64"/>
      <c r="D8" s="64"/>
      <c r="E8" s="64"/>
      <c r="F8" s="27"/>
      <c r="G8" s="95">
        <v>0</v>
      </c>
      <c r="I8" s="95">
        <v>0</v>
      </c>
      <c r="J8" s="27"/>
      <c r="K8" s="65" t="s">
        <v>4</v>
      </c>
      <c r="L8" s="74"/>
      <c r="M8" s="74"/>
      <c r="N8" s="74"/>
      <c r="O8" s="74"/>
      <c r="P8" s="28"/>
      <c r="Q8" s="24"/>
    </row>
    <row r="9" spans="1:17" s="27" customFormat="1" ht="13.95" customHeight="1" x14ac:dyDescent="0.25">
      <c r="A9" s="46"/>
      <c r="B9" s="45"/>
      <c r="C9" s="45"/>
      <c r="D9" s="45"/>
      <c r="E9" s="45"/>
      <c r="K9" s="47"/>
      <c r="L9" s="49"/>
      <c r="M9" s="49"/>
      <c r="N9" s="49"/>
      <c r="O9" s="49"/>
      <c r="P9" s="28"/>
      <c r="Q9" s="28"/>
    </row>
    <row r="10" spans="1:17" ht="24" customHeight="1" x14ac:dyDescent="0.25">
      <c r="A10" s="73" t="s">
        <v>5</v>
      </c>
      <c r="B10" s="73"/>
      <c r="C10" s="73"/>
      <c r="D10" s="73"/>
      <c r="E10" s="73"/>
      <c r="F10" s="27"/>
      <c r="G10" s="96">
        <v>0</v>
      </c>
      <c r="I10" s="96">
        <v>0</v>
      </c>
      <c r="J10" s="27"/>
      <c r="K10" s="76" t="s">
        <v>6</v>
      </c>
      <c r="L10" s="76"/>
      <c r="M10" s="76"/>
      <c r="N10" s="76"/>
      <c r="O10" s="76"/>
      <c r="P10" s="28"/>
      <c r="Q10" s="24"/>
    </row>
    <row r="11" spans="1:17" ht="21" customHeight="1" x14ac:dyDescent="0.25">
      <c r="A11" s="69" t="s">
        <v>7</v>
      </c>
      <c r="B11" s="69"/>
      <c r="C11" s="69"/>
      <c r="D11" s="69"/>
      <c r="E11" s="69"/>
      <c r="F11" s="39"/>
      <c r="G11" s="51">
        <f>G10</f>
        <v>0</v>
      </c>
      <c r="I11" s="51">
        <f>I10+(I10*G43)</f>
        <v>0</v>
      </c>
      <c r="J11" s="27"/>
      <c r="K11" s="63" t="s">
        <v>8</v>
      </c>
      <c r="L11" s="63"/>
      <c r="M11" s="63"/>
      <c r="N11" s="63"/>
      <c r="O11" s="63"/>
      <c r="P11" s="28"/>
      <c r="Q11" s="24"/>
    </row>
    <row r="12" spans="1:17" ht="13.95" customHeight="1" x14ac:dyDescent="0.25">
      <c r="A12" s="37"/>
      <c r="B12" s="37"/>
      <c r="C12" s="37"/>
      <c r="D12" s="37"/>
      <c r="E12" s="37"/>
      <c r="F12" s="39"/>
      <c r="G12" s="2"/>
      <c r="I12" s="2"/>
      <c r="J12" s="27"/>
      <c r="K12" s="34"/>
      <c r="L12" s="34"/>
      <c r="M12" s="34"/>
      <c r="N12" s="34"/>
      <c r="O12" s="34"/>
      <c r="P12" s="28"/>
      <c r="Q12" s="24"/>
    </row>
    <row r="13" spans="1:17" x14ac:dyDescent="0.25">
      <c r="A13" s="59" t="s">
        <v>9</v>
      </c>
      <c r="B13" s="59"/>
      <c r="C13" s="59"/>
      <c r="D13" s="59"/>
      <c r="E13" s="59"/>
      <c r="F13" s="33"/>
      <c r="G13" s="52">
        <f>IF(G8&lt;20%,0,G8*G11*G44*G45)</f>
        <v>0</v>
      </c>
      <c r="H13" s="5"/>
      <c r="I13" s="51">
        <f>IF(I8&lt;20%,0,I8*I11*I44*I45)</f>
        <v>0</v>
      </c>
      <c r="J13" s="33"/>
      <c r="K13" s="75" t="s">
        <v>9</v>
      </c>
      <c r="L13" s="75"/>
      <c r="M13" s="75"/>
      <c r="N13" s="75"/>
      <c r="O13" s="75"/>
      <c r="P13" s="28"/>
      <c r="Q13" s="24"/>
    </row>
    <row r="14" spans="1:17" ht="10.199999999999999" customHeight="1" x14ac:dyDescent="0.25">
      <c r="A14" s="44"/>
      <c r="B14" s="44"/>
      <c r="C14" s="44"/>
      <c r="D14" s="44"/>
      <c r="E14" s="44"/>
      <c r="F14" s="33"/>
      <c r="H14" s="5"/>
      <c r="J14" s="33"/>
      <c r="K14" s="50"/>
      <c r="L14" s="50"/>
      <c r="M14" s="50"/>
      <c r="N14" s="50"/>
      <c r="O14" s="50"/>
      <c r="P14" s="28"/>
      <c r="Q14" s="24"/>
    </row>
    <row r="15" spans="1:17" x14ac:dyDescent="0.25">
      <c r="A15" s="59" t="s">
        <v>10</v>
      </c>
      <c r="B15" s="59"/>
      <c r="C15" s="59"/>
      <c r="D15" s="59"/>
      <c r="E15" s="59"/>
      <c r="F15" s="33"/>
      <c r="G15" s="51">
        <f>G13*80%</f>
        <v>0</v>
      </c>
      <c r="H15" s="5"/>
      <c r="I15" s="51">
        <f>I13*80%</f>
        <v>0</v>
      </c>
      <c r="J15" s="33"/>
      <c r="K15" s="75" t="s">
        <v>10</v>
      </c>
      <c r="L15" s="75"/>
      <c r="M15" s="75"/>
      <c r="N15" s="75"/>
      <c r="O15" s="75"/>
      <c r="P15" s="28"/>
      <c r="Q15" s="24"/>
    </row>
    <row r="16" spans="1:17" ht="12" customHeight="1" x14ac:dyDescent="0.25">
      <c r="A16" s="45"/>
      <c r="B16" s="45"/>
      <c r="C16" s="45"/>
      <c r="D16" s="45"/>
      <c r="E16" s="45"/>
      <c r="F16" s="27"/>
      <c r="G16" s="3"/>
      <c r="J16" s="27"/>
      <c r="K16" s="49"/>
      <c r="L16" s="49"/>
      <c r="M16" s="49"/>
      <c r="N16" s="49"/>
      <c r="O16" s="49"/>
      <c r="P16" s="28"/>
      <c r="Q16" s="24"/>
    </row>
    <row r="17" spans="1:18" ht="12" customHeight="1" x14ac:dyDescent="0.25">
      <c r="A17" s="45"/>
      <c r="B17" s="45"/>
      <c r="C17" s="45"/>
      <c r="D17" s="45"/>
      <c r="E17" s="45"/>
      <c r="F17" s="27"/>
      <c r="G17" s="3"/>
      <c r="J17" s="27"/>
      <c r="K17" s="49"/>
      <c r="L17" s="49"/>
      <c r="M17" s="49"/>
      <c r="N17" s="49"/>
      <c r="O17" s="49"/>
      <c r="P17" s="28"/>
      <c r="Q17" s="24"/>
    </row>
    <row r="18" spans="1:18" x14ac:dyDescent="0.25">
      <c r="A18" s="60" t="s">
        <v>11</v>
      </c>
      <c r="B18" s="60"/>
      <c r="C18" s="60"/>
      <c r="D18" s="60"/>
      <c r="E18" s="60"/>
      <c r="F18" s="27"/>
      <c r="G18" s="97">
        <v>0</v>
      </c>
      <c r="I18" s="97">
        <v>0</v>
      </c>
      <c r="J18" s="27"/>
      <c r="K18" s="76" t="s">
        <v>12</v>
      </c>
      <c r="L18" s="76"/>
      <c r="M18" s="76"/>
      <c r="N18" s="76"/>
      <c r="O18" s="76"/>
      <c r="P18" s="76"/>
      <c r="Q18" s="29"/>
    </row>
    <row r="19" spans="1:18" x14ac:dyDescent="0.25">
      <c r="A19" s="61" t="s">
        <v>13</v>
      </c>
      <c r="B19" s="61"/>
      <c r="C19" s="61"/>
      <c r="D19" s="61"/>
      <c r="E19" s="61"/>
      <c r="F19" s="27"/>
      <c r="G19" s="97"/>
      <c r="I19" s="97"/>
      <c r="J19" s="27"/>
      <c r="K19" s="58" t="s">
        <v>13</v>
      </c>
      <c r="L19" s="58"/>
      <c r="M19" s="58"/>
      <c r="N19" s="58"/>
      <c r="O19" s="58"/>
      <c r="P19" s="28"/>
      <c r="Q19" s="28"/>
    </row>
    <row r="20" spans="1:18" x14ac:dyDescent="0.25">
      <c r="A20" s="38"/>
      <c r="B20" s="38"/>
      <c r="C20" s="38"/>
      <c r="D20" s="38"/>
      <c r="E20" s="38"/>
      <c r="F20" s="27"/>
      <c r="J20" s="27"/>
      <c r="K20" s="35"/>
      <c r="L20" s="35"/>
      <c r="M20" s="35"/>
      <c r="N20" s="35"/>
      <c r="O20" s="35"/>
      <c r="P20" s="28"/>
      <c r="Q20" s="24"/>
    </row>
    <row r="21" spans="1:18" ht="26.7" customHeight="1" x14ac:dyDescent="0.25">
      <c r="A21" s="64" t="s">
        <v>14</v>
      </c>
      <c r="B21" s="64"/>
      <c r="C21" s="64"/>
      <c r="D21" s="64"/>
      <c r="E21" s="64"/>
      <c r="F21" s="27"/>
      <c r="G21" s="98" t="s">
        <v>15</v>
      </c>
      <c r="I21" s="99" t="s">
        <v>15</v>
      </c>
      <c r="J21" s="31"/>
      <c r="K21" s="65" t="s">
        <v>14</v>
      </c>
      <c r="L21" s="65"/>
      <c r="M21" s="65"/>
      <c r="N21" s="65"/>
      <c r="O21" s="65"/>
      <c r="P21" s="28"/>
      <c r="Q21" s="24"/>
    </row>
    <row r="22" spans="1:18" x14ac:dyDescent="0.25">
      <c r="A22" s="38"/>
      <c r="B22" s="38"/>
      <c r="C22" s="38"/>
      <c r="D22" s="38"/>
      <c r="E22" s="38"/>
      <c r="F22" s="27"/>
      <c r="J22" s="27"/>
      <c r="K22" s="35"/>
      <c r="L22" s="35"/>
      <c r="M22" s="35"/>
      <c r="N22" s="35"/>
      <c r="O22" s="35"/>
      <c r="P22" s="28"/>
      <c r="Q22" s="24"/>
    </row>
    <row r="23" spans="1:18" ht="29.4" customHeight="1" x14ac:dyDescent="0.25">
      <c r="A23" s="66" t="s">
        <v>16</v>
      </c>
      <c r="B23" s="66"/>
      <c r="C23" s="66"/>
      <c r="D23" s="66"/>
      <c r="E23" s="66"/>
      <c r="F23" s="27"/>
      <c r="G23" s="98">
        <v>0</v>
      </c>
      <c r="I23" s="98">
        <v>0</v>
      </c>
      <c r="J23" s="31"/>
      <c r="K23" s="62" t="s">
        <v>17</v>
      </c>
      <c r="L23" s="62"/>
      <c r="M23" s="62"/>
      <c r="N23" s="62"/>
      <c r="O23" s="62"/>
      <c r="P23" s="62"/>
      <c r="Q23" s="32"/>
    </row>
    <row r="24" spans="1:18" x14ac:dyDescent="0.25">
      <c r="A24" s="38"/>
      <c r="B24" s="38"/>
      <c r="C24" s="38"/>
      <c r="D24" s="38"/>
      <c r="E24" s="38"/>
      <c r="F24" s="27"/>
      <c r="J24" s="27"/>
      <c r="K24" s="35"/>
      <c r="L24" s="35"/>
      <c r="M24" s="35"/>
      <c r="N24" s="35"/>
      <c r="O24" s="35"/>
      <c r="P24" s="28"/>
      <c r="Q24" s="24"/>
    </row>
    <row r="25" spans="1:18" ht="30" customHeight="1" x14ac:dyDescent="0.25">
      <c r="A25" s="64" t="s">
        <v>18</v>
      </c>
      <c r="B25" s="64"/>
      <c r="C25" s="64"/>
      <c r="D25" s="64"/>
      <c r="E25" s="64"/>
      <c r="F25" s="27"/>
      <c r="G25" s="51">
        <f>IF(G21="nee",0,G23*G42*G44*G45)</f>
        <v>0</v>
      </c>
      <c r="I25" s="51">
        <f>IF(I21="nee",0,(((I23*I43)+I23)*I42*I44*I45))</f>
        <v>0</v>
      </c>
      <c r="J25" s="27"/>
      <c r="K25" s="62" t="s">
        <v>18</v>
      </c>
      <c r="L25" s="62"/>
      <c r="M25" s="62"/>
      <c r="N25" s="62"/>
      <c r="O25" s="62"/>
      <c r="P25" s="62"/>
      <c r="Q25" s="23"/>
      <c r="R25" s="21"/>
    </row>
    <row r="26" spans="1:18" ht="16.5" customHeight="1" x14ac:dyDescent="0.25">
      <c r="A26" s="38"/>
      <c r="B26" s="38"/>
      <c r="C26" s="38"/>
      <c r="D26" s="38"/>
      <c r="E26" s="38"/>
      <c r="F26" s="27"/>
      <c r="J26" s="27"/>
      <c r="K26" s="35"/>
      <c r="L26" s="35"/>
      <c r="M26" s="35"/>
      <c r="N26" s="35"/>
      <c r="O26" s="35"/>
      <c r="P26" s="28"/>
      <c r="Q26" s="24"/>
    </row>
    <row r="27" spans="1:18" x14ac:dyDescent="0.25">
      <c r="A27" s="59" t="s">
        <v>19</v>
      </c>
      <c r="B27" s="59"/>
      <c r="C27" s="59"/>
      <c r="D27" s="59"/>
      <c r="E27" s="59"/>
      <c r="F27" s="33"/>
      <c r="G27" s="51">
        <f>IF(G18&lt;G10,(G10-G18)*G44*G45,0)</f>
        <v>0</v>
      </c>
      <c r="H27" s="5"/>
      <c r="I27" s="51">
        <f>IF(I18&lt;I10,(I10-I18)*1.0833*I44*I45,0)</f>
        <v>0</v>
      </c>
      <c r="J27" s="33"/>
      <c r="K27" s="75" t="s">
        <v>20</v>
      </c>
      <c r="L27" s="75"/>
      <c r="M27" s="75"/>
      <c r="N27" s="75"/>
      <c r="O27" s="75"/>
      <c r="P27" s="75"/>
      <c r="Q27" s="24"/>
    </row>
    <row r="28" spans="1:18" ht="11.4" customHeight="1" x14ac:dyDescent="0.25">
      <c r="A28" s="45"/>
      <c r="B28" s="45"/>
      <c r="C28" s="45"/>
      <c r="D28" s="45"/>
      <c r="E28" s="45"/>
      <c r="F28" s="27"/>
      <c r="G28" s="3"/>
      <c r="J28" s="27"/>
      <c r="K28" s="49"/>
      <c r="L28" s="49"/>
      <c r="M28" s="49"/>
      <c r="N28" s="49"/>
      <c r="O28" s="49"/>
      <c r="P28" s="28"/>
      <c r="Q28" s="24"/>
    </row>
    <row r="29" spans="1:18" x14ac:dyDescent="0.25">
      <c r="A29" s="56" t="s">
        <v>21</v>
      </c>
      <c r="B29" s="56"/>
      <c r="C29" s="56"/>
      <c r="D29" s="56"/>
      <c r="E29" s="56"/>
      <c r="F29" s="27"/>
      <c r="G29" s="51">
        <f>G13</f>
        <v>0</v>
      </c>
      <c r="I29" s="51">
        <f>I13</f>
        <v>0</v>
      </c>
      <c r="J29" s="27"/>
      <c r="K29" s="57" t="s">
        <v>21</v>
      </c>
      <c r="L29" s="57"/>
      <c r="M29" s="57"/>
      <c r="N29" s="57"/>
      <c r="O29" s="57"/>
      <c r="P29" s="28"/>
      <c r="Q29" s="24"/>
    </row>
    <row r="30" spans="1:18" x14ac:dyDescent="0.25">
      <c r="A30" s="72"/>
      <c r="B30" s="72"/>
      <c r="C30" s="72"/>
      <c r="D30" s="72"/>
      <c r="E30" s="72"/>
      <c r="F30" s="27"/>
      <c r="J30" s="27"/>
      <c r="K30" s="72"/>
      <c r="L30" s="72"/>
      <c r="M30" s="72"/>
      <c r="N30" s="72"/>
      <c r="O30" s="72"/>
      <c r="P30" s="28"/>
      <c r="Q30" s="24"/>
    </row>
    <row r="31" spans="1:18" x14ac:dyDescent="0.25">
      <c r="A31" s="41"/>
      <c r="B31" s="48"/>
      <c r="C31" s="48"/>
      <c r="D31" s="48"/>
      <c r="E31" s="43" t="s">
        <v>22</v>
      </c>
      <c r="F31" s="27"/>
      <c r="G31" s="51">
        <f>IF(G29-G27-G25&lt;0,0,G29-G27-G25)</f>
        <v>0</v>
      </c>
      <c r="I31" s="51">
        <f>IF(I29-I27-I25&lt;0,0,I29-I27-I25)</f>
        <v>0</v>
      </c>
      <c r="J31" s="27"/>
      <c r="K31" s="57" t="s">
        <v>22</v>
      </c>
      <c r="L31" s="57"/>
      <c r="M31" s="57"/>
      <c r="N31" s="57"/>
      <c r="O31" s="57"/>
      <c r="P31" s="48"/>
      <c r="Q31" s="24"/>
    </row>
    <row r="32" spans="1:18" x14ac:dyDescent="0.25">
      <c r="A32" s="28"/>
      <c r="B32" s="28"/>
      <c r="C32" s="28"/>
      <c r="D32" s="28"/>
      <c r="E32" s="28"/>
      <c r="F32" s="27"/>
      <c r="J32" s="27"/>
      <c r="K32" s="28"/>
      <c r="L32" s="28"/>
      <c r="M32" s="28"/>
      <c r="N32" s="28"/>
      <c r="O32" s="28"/>
      <c r="P32" s="28"/>
      <c r="Q32" s="24"/>
    </row>
    <row r="33" spans="1:17" x14ac:dyDescent="0.25">
      <c r="A33" s="56" t="s">
        <v>23</v>
      </c>
      <c r="B33" s="56"/>
      <c r="C33" s="56"/>
      <c r="D33" s="56"/>
      <c r="E33" s="56"/>
      <c r="F33" s="27"/>
      <c r="G33" s="51">
        <f>G15</f>
        <v>0</v>
      </c>
      <c r="I33" s="51">
        <f>I15</f>
        <v>0</v>
      </c>
      <c r="J33" s="27"/>
      <c r="K33" s="57" t="s">
        <v>23</v>
      </c>
      <c r="L33" s="57"/>
      <c r="M33" s="57"/>
      <c r="N33" s="57"/>
      <c r="O33" s="57"/>
      <c r="P33" s="28"/>
      <c r="Q33" s="24"/>
    </row>
    <row r="34" spans="1:17" x14ac:dyDescent="0.25">
      <c r="A34" s="69"/>
      <c r="B34" s="69"/>
      <c r="C34" s="69"/>
      <c r="D34" s="69"/>
      <c r="E34" s="69"/>
      <c r="F34" s="33"/>
      <c r="G34" s="6"/>
      <c r="H34" s="5"/>
      <c r="I34" s="6"/>
      <c r="J34" s="27"/>
      <c r="K34" s="77"/>
      <c r="L34" s="77"/>
      <c r="M34" s="77"/>
      <c r="N34" s="77"/>
      <c r="O34" s="77"/>
      <c r="P34" s="28"/>
      <c r="Q34" s="24"/>
    </row>
    <row r="35" spans="1:17" ht="20.399999999999999" customHeight="1" x14ac:dyDescent="0.25">
      <c r="A35" s="69" t="str">
        <f>IF(G33&lt;G31,"Nog te ontvangen","Terug te betalen")</f>
        <v>Terug te betalen</v>
      </c>
      <c r="B35" s="69"/>
      <c r="C35" s="69"/>
      <c r="D35" s="69"/>
      <c r="E35" s="69"/>
      <c r="F35" s="36"/>
      <c r="G35" s="53">
        <f>G31-G33</f>
        <v>0</v>
      </c>
      <c r="H35" s="30"/>
      <c r="I35" s="53">
        <f>I31-I33</f>
        <v>0</v>
      </c>
      <c r="J35" s="36"/>
      <c r="K35" s="77" t="str">
        <f>IF(I33&lt;I31,"Nog te ontvangen","Terug te betalen")</f>
        <v>Terug te betalen</v>
      </c>
      <c r="L35" s="77"/>
      <c r="M35" s="77"/>
      <c r="N35" s="77"/>
      <c r="O35" s="77"/>
      <c r="P35" s="28"/>
      <c r="Q35" s="40"/>
    </row>
    <row r="36" spans="1:17" x14ac:dyDescent="0.25">
      <c r="A36" s="12"/>
      <c r="B36" s="12"/>
      <c r="C36" s="12"/>
      <c r="D36" s="12"/>
      <c r="E36" s="12"/>
      <c r="F36" s="5"/>
      <c r="G36" s="6"/>
      <c r="H36" s="5"/>
      <c r="I36" s="6"/>
      <c r="K36" s="13"/>
      <c r="L36" s="13"/>
      <c r="M36" s="13"/>
      <c r="N36" s="13"/>
      <c r="O36" s="13"/>
      <c r="Q36" s="41"/>
    </row>
    <row r="37" spans="1:17" x14ac:dyDescent="0.25">
      <c r="A37" s="1"/>
      <c r="B37" s="1"/>
      <c r="C37" s="1"/>
      <c r="D37" s="26"/>
      <c r="E37" s="1"/>
      <c r="G37" s="4"/>
      <c r="K37" s="10"/>
      <c r="L37" s="10"/>
      <c r="M37" s="10"/>
      <c r="N37" s="10"/>
      <c r="O37" s="10"/>
    </row>
    <row r="38" spans="1:17" x14ac:dyDescent="0.25">
      <c r="A38" s="1"/>
      <c r="B38" s="1"/>
      <c r="C38" s="1"/>
      <c r="D38" s="1"/>
      <c r="E38" s="1"/>
      <c r="G38" s="42"/>
      <c r="K38" s="10"/>
      <c r="L38" s="10"/>
      <c r="M38" s="10"/>
      <c r="N38" s="10"/>
      <c r="O38" s="10"/>
      <c r="Q38" s="22"/>
    </row>
    <row r="39" spans="1:17" x14ac:dyDescent="0.25">
      <c r="A39" s="1"/>
      <c r="B39" s="1"/>
      <c r="C39" s="1"/>
      <c r="D39" s="1"/>
      <c r="E39" s="1"/>
      <c r="G39" s="4"/>
      <c r="K39" s="10"/>
      <c r="L39" s="10"/>
      <c r="M39" s="10"/>
      <c r="N39" s="10"/>
      <c r="O39" s="10"/>
    </row>
    <row r="40" spans="1:17" hidden="1" x14ac:dyDescent="0.25">
      <c r="A40" s="1"/>
      <c r="B40" s="1"/>
      <c r="C40" s="1"/>
      <c r="D40" s="1"/>
      <c r="E40" s="1"/>
      <c r="G40" s="4"/>
      <c r="K40" s="10"/>
      <c r="L40" s="10"/>
      <c r="M40" s="10"/>
      <c r="N40" s="10"/>
      <c r="O40" s="10"/>
    </row>
    <row r="41" spans="1:17" hidden="1" x14ac:dyDescent="0.25">
      <c r="A41" s="70" t="s">
        <v>24</v>
      </c>
      <c r="B41" s="71"/>
      <c r="C41" s="71"/>
      <c r="D41" s="71"/>
      <c r="E41" s="71"/>
      <c r="F41" s="14"/>
      <c r="G41" s="15"/>
      <c r="H41" s="14"/>
      <c r="I41" s="14"/>
      <c r="J41" s="14"/>
      <c r="K41" s="78" t="s">
        <v>24</v>
      </c>
      <c r="L41" s="78"/>
      <c r="M41" s="78"/>
      <c r="N41" s="78"/>
      <c r="O41" s="79"/>
    </row>
    <row r="42" spans="1:17" hidden="1" x14ac:dyDescent="0.25">
      <c r="A42" s="67" t="s">
        <v>25</v>
      </c>
      <c r="B42" s="68"/>
      <c r="C42" s="68"/>
      <c r="D42" s="68"/>
      <c r="E42" s="68"/>
      <c r="F42" s="16"/>
      <c r="G42" s="17">
        <v>1.5</v>
      </c>
      <c r="H42" s="16"/>
      <c r="I42" s="17">
        <v>1.5</v>
      </c>
      <c r="J42" s="16"/>
      <c r="K42" s="80" t="s">
        <v>25</v>
      </c>
      <c r="L42" s="80"/>
      <c r="M42" s="80"/>
      <c r="N42" s="80"/>
      <c r="O42" s="81"/>
    </row>
    <row r="43" spans="1:17" hidden="1" x14ac:dyDescent="0.25">
      <c r="A43" s="67" t="s">
        <v>26</v>
      </c>
      <c r="B43" s="68"/>
      <c r="C43" s="68"/>
      <c r="D43" s="68"/>
      <c r="E43" s="68"/>
      <c r="F43" s="16"/>
      <c r="G43" s="25">
        <v>8.3299999999999999E-2</v>
      </c>
      <c r="H43" s="16"/>
      <c r="I43" s="25">
        <v>8.3299999999999999E-2</v>
      </c>
      <c r="J43" s="16"/>
      <c r="K43" s="80" t="s">
        <v>26</v>
      </c>
      <c r="L43" s="80"/>
      <c r="M43" s="80"/>
      <c r="N43" s="80"/>
      <c r="O43" s="81"/>
    </row>
    <row r="44" spans="1:17" hidden="1" x14ac:dyDescent="0.25">
      <c r="A44" s="67" t="s">
        <v>27</v>
      </c>
      <c r="B44" s="68"/>
      <c r="C44" s="68"/>
      <c r="D44" s="68"/>
      <c r="E44" s="68"/>
      <c r="F44" s="16"/>
      <c r="G44" s="18">
        <v>1.3</v>
      </c>
      <c r="H44" s="16"/>
      <c r="I44" s="18">
        <v>1.3</v>
      </c>
      <c r="J44" s="16"/>
      <c r="K44" s="80" t="s">
        <v>27</v>
      </c>
      <c r="L44" s="80"/>
      <c r="M44" s="80"/>
      <c r="N44" s="80"/>
      <c r="O44" s="81"/>
    </row>
    <row r="45" spans="1:17" hidden="1" x14ac:dyDescent="0.25">
      <c r="A45" s="67" t="s">
        <v>28</v>
      </c>
      <c r="B45" s="68"/>
      <c r="C45" s="68"/>
      <c r="D45" s="68"/>
      <c r="E45" s="68"/>
      <c r="F45" s="16"/>
      <c r="G45" s="18">
        <v>0.9</v>
      </c>
      <c r="H45" s="16"/>
      <c r="I45" s="18">
        <v>0.9</v>
      </c>
      <c r="J45" s="16"/>
      <c r="K45" s="80" t="s">
        <v>28</v>
      </c>
      <c r="L45" s="80"/>
      <c r="M45" s="80"/>
      <c r="N45" s="80"/>
      <c r="O45" s="81"/>
    </row>
    <row r="46" spans="1:17" hidden="1" x14ac:dyDescent="0.25">
      <c r="A46" s="93" t="s">
        <v>29</v>
      </c>
      <c r="B46" s="94"/>
      <c r="C46" s="94"/>
      <c r="D46" s="94"/>
      <c r="E46" s="94"/>
      <c r="F46" s="19"/>
      <c r="G46" s="20">
        <v>0.8</v>
      </c>
      <c r="H46" s="19"/>
      <c r="I46" s="20">
        <v>0.8</v>
      </c>
      <c r="J46" s="19"/>
      <c r="K46" s="82" t="s">
        <v>29</v>
      </c>
      <c r="L46" s="82"/>
      <c r="M46" s="82"/>
      <c r="N46" s="82"/>
      <c r="O46" s="83"/>
    </row>
    <row r="47" spans="1:17" hidden="1" x14ac:dyDescent="0.25">
      <c r="G47" s="4"/>
      <c r="K47" s="11"/>
      <c r="L47" s="11"/>
      <c r="M47" s="11"/>
      <c r="N47" s="11"/>
      <c r="O47" s="11"/>
    </row>
    <row r="49" spans="1:15" x14ac:dyDescent="0.25">
      <c r="C49" s="90" t="s">
        <v>30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2"/>
    </row>
    <row r="50" spans="1:15" x14ac:dyDescent="0.25">
      <c r="C50" s="84" t="s">
        <v>31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6"/>
    </row>
    <row r="51" spans="1:15" x14ac:dyDescent="0.25">
      <c r="A51" s="8"/>
      <c r="B51" s="8"/>
      <c r="C51" s="87" t="s">
        <v>32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9"/>
      <c r="O51" s="8"/>
    </row>
    <row r="52" spans="1:1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8"/>
      <c r="L52" s="8"/>
      <c r="M52" s="8"/>
      <c r="N52" s="8"/>
      <c r="O52" s="8"/>
    </row>
  </sheetData>
  <sheetProtection algorithmName="SHA-512" hashValue="bf9wKKjMnV/CscU9WOaq9jgw8XIbY/VlZUm4PSsc9DMjzkMbnL2TdXuIreD0XqA1M0FoRes03oDa8Jvwy3Il6g==" saltValue="hKGCBurkBpchh2eBCt8/TA==" spinCount="100000" sheet="1" selectLockedCells="1"/>
  <mergeCells count="52">
    <mergeCell ref="K45:O45"/>
    <mergeCell ref="K46:O46"/>
    <mergeCell ref="C50:N50"/>
    <mergeCell ref="C51:N51"/>
    <mergeCell ref="C49:N49"/>
    <mergeCell ref="A45:E45"/>
    <mergeCell ref="A46:E46"/>
    <mergeCell ref="K34:O34"/>
    <mergeCell ref="K41:O41"/>
    <mergeCell ref="K42:O42"/>
    <mergeCell ref="K43:O43"/>
    <mergeCell ref="K44:O44"/>
    <mergeCell ref="K35:O35"/>
    <mergeCell ref="K30:O30"/>
    <mergeCell ref="K33:O33"/>
    <mergeCell ref="A8:E8"/>
    <mergeCell ref="A10:E10"/>
    <mergeCell ref="A30:E30"/>
    <mergeCell ref="A11:E11"/>
    <mergeCell ref="K8:O8"/>
    <mergeCell ref="K27:P27"/>
    <mergeCell ref="K18:P18"/>
    <mergeCell ref="K31:O31"/>
    <mergeCell ref="K23:P23"/>
    <mergeCell ref="A13:E13"/>
    <mergeCell ref="K13:O13"/>
    <mergeCell ref="A15:E15"/>
    <mergeCell ref="K15:O15"/>
    <mergeCell ref="K10:O10"/>
    <mergeCell ref="A44:E44"/>
    <mergeCell ref="A34:E34"/>
    <mergeCell ref="A43:E43"/>
    <mergeCell ref="A42:E42"/>
    <mergeCell ref="A33:E33"/>
    <mergeCell ref="A41:E41"/>
    <mergeCell ref="A35:E35"/>
    <mergeCell ref="C1:M1"/>
    <mergeCell ref="C2:M2"/>
    <mergeCell ref="A29:E29"/>
    <mergeCell ref="K29:O29"/>
    <mergeCell ref="K19:O19"/>
    <mergeCell ref="A27:E27"/>
    <mergeCell ref="A18:E18"/>
    <mergeCell ref="G18:G19"/>
    <mergeCell ref="I18:I19"/>
    <mergeCell ref="A19:E19"/>
    <mergeCell ref="K25:P25"/>
    <mergeCell ref="K11:O11"/>
    <mergeCell ref="A21:E21"/>
    <mergeCell ref="K21:O21"/>
    <mergeCell ref="A23:E23"/>
    <mergeCell ref="A25:E25"/>
  </mergeCells>
  <conditionalFormatting sqref="G3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3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694A955E0154A9AE530F18FAC0350" ma:contentTypeVersion="5" ma:contentTypeDescription="Een nieuw document maken." ma:contentTypeScope="" ma:versionID="433474a36d3bca5d476f42d64e29b015">
  <xsd:schema xmlns:xsd="http://www.w3.org/2001/XMLSchema" xmlns:xs="http://www.w3.org/2001/XMLSchema" xmlns:p="http://schemas.microsoft.com/office/2006/metadata/properties" xmlns:ns3="55cba2c2-78f3-4033-aae8-cb0e9e163916" xmlns:ns4="b3353a7c-9a18-4ae1-a267-c2a0dee209e3" targetNamespace="http://schemas.microsoft.com/office/2006/metadata/properties" ma:root="true" ma:fieldsID="2f84b738018d22bbe8a346b6844c404f" ns3:_="" ns4:_="">
    <xsd:import namespace="55cba2c2-78f3-4033-aae8-cb0e9e163916"/>
    <xsd:import namespace="b3353a7c-9a18-4ae1-a267-c2a0dee20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ba2c2-78f3-4033-aae8-cb0e9e163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53a7c-9a18-4ae1-a267-c2a0dee20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50D297-9F8D-45FC-BE01-A66BD49B5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ba2c2-78f3-4033-aae8-cb0e9e163916"/>
    <ds:schemaRef ds:uri="b3353a7c-9a18-4ae1-a267-c2a0dee20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B2EDAF-61C4-4BC8-BCB4-A5F863D2E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E8637-3630-4A4C-8FE8-7BD230F4E08E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b3353a7c-9a18-4ae1-a267-c2a0dee209e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5cba2c2-78f3-4033-aae8-cb0e9e16391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Peute, Richard</dc:creator>
  <cp:keywords/>
  <dc:description/>
  <cp:lastModifiedBy>Peute, Richard</cp:lastModifiedBy>
  <cp:revision/>
  <dcterms:created xsi:type="dcterms:W3CDTF">2020-04-02T09:00:43Z</dcterms:created>
  <dcterms:modified xsi:type="dcterms:W3CDTF">2020-04-16T12:00:46Z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0x010100170694A955E0154A9AE530F18FAC0350</vt:lpwstr>
  </property>
</Properties>
</file>